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tabRatio="606" activeTab="1"/>
  </bookViews>
  <sheets>
    <sheet name="Лист1" sheetId="1" r:id="rId1"/>
    <sheet name="с 05.05.2017" sheetId="2" r:id="rId2"/>
  </sheets>
  <definedNames/>
  <calcPr fullCalcOnLoad="1"/>
</workbook>
</file>

<file path=xl/sharedStrings.xml><?xml version="1.0" encoding="utf-8"?>
<sst xmlns="http://schemas.openxmlformats.org/spreadsheetml/2006/main" count="45" uniqueCount="25">
  <si>
    <t>обед</t>
  </si>
  <si>
    <t>з-д. Штамп</t>
  </si>
  <si>
    <t>возврат
в гараж</t>
  </si>
  <si>
    <t>Глинки</t>
  </si>
  <si>
    <t>Горелки</t>
  </si>
  <si>
    <t>14'</t>
  </si>
  <si>
    <t>лин.</t>
  </si>
  <si>
    <t>время</t>
  </si>
  <si>
    <t>марш.</t>
  </si>
  <si>
    <t>1.Обл. диспансер</t>
  </si>
  <si>
    <t>Обл. диспансер</t>
  </si>
  <si>
    <t>рабочие дни</t>
  </si>
  <si>
    <t>сх</t>
  </si>
  <si>
    <t>10'</t>
  </si>
  <si>
    <t>38'</t>
  </si>
  <si>
    <t>11,9км.</t>
  </si>
  <si>
    <t>11,6км.</t>
  </si>
  <si>
    <t>количество рейсов - 17</t>
  </si>
  <si>
    <t xml:space="preserve">Расписание движения автобусов маршрута № 23  "Областная больница - Горелки" </t>
  </si>
  <si>
    <t>01.01.2016г.</t>
  </si>
  <si>
    <t xml:space="preserve">Расписание движения автобусов маршрута № 23  "Областной диспансер - пос. Горелки" </t>
  </si>
  <si>
    <t>на время ремонта трамвайного переезда по ул. Каракозова</t>
  </si>
  <si>
    <t>с 05.05.2017г.по 20.05.2017</t>
  </si>
  <si>
    <t>cход</t>
  </si>
  <si>
    <t>Гор.бол. № 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</si>
</sst>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СХ,лин. врем&quot;\ h:mm\ &quot;с Автовокзала; 9+1 рейс&quot;"/>
    <numFmt numFmtId="176" formatCode="&quot;СХ,лин. врем&quot;\ h:mm\ &quot;с Автовокзала&quot;"/>
    <numFmt numFmtId="177" formatCode="&quot;СХ,лин. врем&quot;\ h:mm\ "/>
    <numFmt numFmtId="178" formatCode="[Red]&quot;Количество ошибок&quot;\ *.#"/>
    <numFmt numFmtId="179" formatCode="&quot;СХ, 2 лин. врем&quot;\ h:mm"/>
    <numFmt numFmtId="180" formatCode="&quot;1 лин. врем&quot;\ h:mm"/>
    <numFmt numFmtId="181" formatCode="&quot;Лин. врем&quot;\ h:mm\ "/>
    <numFmt numFmtId="182" formatCode="[$€-2]\ ###,000_);[Red]\([$€-2]\ ###,000\)"/>
    <numFmt numFmtId="183" formatCode="0.0"/>
    <numFmt numFmtId="184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0" fontId="0" fillId="0" borderId="0" xfId="0" applyNumberFormat="1" applyAlignment="1">
      <alignment/>
    </xf>
    <xf numFmtId="177" fontId="0" fillId="0" borderId="0" xfId="0" applyNumberFormat="1" applyFill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20" fontId="0" fillId="0" borderId="0" xfId="0" applyNumberForma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/>
    </xf>
    <xf numFmtId="20" fontId="4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0" fontId="4" fillId="0" borderId="0" xfId="0" applyNumberFormat="1" applyFont="1" applyAlignment="1">
      <alignment/>
    </xf>
    <xf numFmtId="0" fontId="7" fillId="0" borderId="0" xfId="0" applyFont="1" applyAlignment="1">
      <alignment/>
    </xf>
    <xf numFmtId="20" fontId="7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20" fontId="0" fillId="0" borderId="13" xfId="0" applyNumberFormat="1" applyBorder="1" applyAlignment="1">
      <alignment/>
    </xf>
    <xf numFmtId="2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Alignment="1">
      <alignment/>
    </xf>
    <xf numFmtId="20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20" fontId="4" fillId="0" borderId="0" xfId="0" applyNumberFormat="1" applyFont="1" applyBorder="1" applyAlignment="1">
      <alignment/>
    </xf>
    <xf numFmtId="20" fontId="4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178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0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20" fontId="4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zoomScalePageLayoutView="0" workbookViewId="0" topLeftCell="A1">
      <selection activeCell="B31" sqref="B31:F33"/>
    </sheetView>
  </sheetViews>
  <sheetFormatPr defaultColWidth="8.875" defaultRowHeight="12.75"/>
  <cols>
    <col min="1" max="1" width="3.00390625" style="1" bestFit="1" customWidth="1"/>
    <col min="2" max="2" width="5.625" style="1" bestFit="1" customWidth="1"/>
    <col min="3" max="3" width="5.625" style="8" bestFit="1" customWidth="1"/>
    <col min="4" max="4" width="5.625" style="1" bestFit="1" customWidth="1"/>
    <col min="5" max="5" width="6.125" style="1" customWidth="1"/>
    <col min="6" max="6" width="5.625" style="1" bestFit="1" customWidth="1"/>
    <col min="7" max="7" width="5.125" style="1" bestFit="1" customWidth="1"/>
    <col min="8" max="9" width="5.625" style="1" bestFit="1" customWidth="1"/>
    <col min="10" max="12" width="4.375" style="1" customWidth="1"/>
    <col min="13" max="13" width="7.375" style="16" bestFit="1" customWidth="1"/>
    <col min="14" max="14" width="16.75390625" style="16" bestFit="1" customWidth="1"/>
    <col min="15" max="15" width="7.375" style="16" bestFit="1" customWidth="1"/>
    <col min="16" max="16" width="4.375" style="1" customWidth="1"/>
    <col min="17" max="17" width="4.625" style="1" bestFit="1" customWidth="1"/>
    <col min="18" max="24" width="5.625" style="1" bestFit="1" customWidth="1"/>
    <col min="25" max="25" width="5.875" style="1" customWidth="1"/>
    <col min="26" max="26" width="6.375" style="1" bestFit="1" customWidth="1"/>
    <col min="27" max="27" width="6.25390625" style="1" bestFit="1" customWidth="1"/>
    <col min="28" max="28" width="8.375" style="1" customWidth="1"/>
    <col min="29" max="16384" width="8.875" style="1" customWidth="1"/>
  </cols>
  <sheetData>
    <row r="1" spans="4:28" ht="18">
      <c r="D1" s="24"/>
      <c r="E1" s="24"/>
      <c r="F1" s="24"/>
      <c r="G1" s="24"/>
      <c r="H1" s="24"/>
      <c r="I1" s="24"/>
      <c r="J1" s="25"/>
      <c r="K1" s="26"/>
      <c r="L1" s="26"/>
      <c r="M1" s="26"/>
      <c r="N1"/>
      <c r="O1"/>
      <c r="P1"/>
      <c r="Q1"/>
      <c r="R1"/>
      <c r="S1"/>
      <c r="T1"/>
      <c r="U1"/>
      <c r="V1" s="28"/>
      <c r="W1" s="28"/>
      <c r="X1" s="28"/>
      <c r="Y1" s="29"/>
      <c r="Z1" s="29"/>
      <c r="AA1" s="29"/>
      <c r="AB1" s="29"/>
    </row>
    <row r="2" spans="3:36" ht="15">
      <c r="C2" s="28"/>
      <c r="D2" s="33"/>
      <c r="E2" s="34"/>
      <c r="F2" s="33"/>
      <c r="G2" s="33"/>
      <c r="H2" s="33"/>
      <c r="I2" s="35"/>
      <c r="J2" s="35"/>
      <c r="K2" s="34"/>
      <c r="L2" s="34"/>
      <c r="M2" s="34"/>
      <c r="N2" s="36"/>
      <c r="O2" s="34"/>
      <c r="P2" s="34"/>
      <c r="Q2" s="34"/>
      <c r="R2" s="34"/>
      <c r="S2" s="34"/>
      <c r="T2" s="34"/>
      <c r="U2" s="34"/>
      <c r="V2" s="33"/>
      <c r="W2" s="33"/>
      <c r="X2" s="33"/>
      <c r="Y2" s="33"/>
      <c r="Z2"/>
      <c r="AB2" s="34"/>
      <c r="AC2" s="34"/>
      <c r="AI2"/>
      <c r="AJ2" s="33"/>
    </row>
    <row r="3" spans="3:36" ht="15">
      <c r="C3" s="28"/>
      <c r="D3" s="29"/>
      <c r="E3" s="34"/>
      <c r="F3" s="33"/>
      <c r="G3" s="33"/>
      <c r="H3" s="33"/>
      <c r="I3" s="35"/>
      <c r="J3" s="35"/>
      <c r="K3" s="34"/>
      <c r="L3" s="34"/>
      <c r="M3" s="34"/>
      <c r="N3" s="36"/>
      <c r="O3" s="34"/>
      <c r="P3" s="34"/>
      <c r="Q3" s="34"/>
      <c r="R3" s="34"/>
      <c r="S3" s="34"/>
      <c r="T3" s="34"/>
      <c r="U3" s="34"/>
      <c r="V3" s="37"/>
      <c r="W3" s="37"/>
      <c r="X3" s="33"/>
      <c r="Y3" s="37"/>
      <c r="Z3"/>
      <c r="AB3" s="34"/>
      <c r="AC3" s="34"/>
      <c r="AI3"/>
      <c r="AJ3" s="33"/>
    </row>
    <row r="4" spans="3:36" ht="15">
      <c r="C4" s="28"/>
      <c r="D4" s="29"/>
      <c r="E4" s="32"/>
      <c r="F4" s="29"/>
      <c r="G4" s="33"/>
      <c r="H4" s="33"/>
      <c r="I4" s="35"/>
      <c r="J4" s="35"/>
      <c r="K4" s="34"/>
      <c r="L4" s="34"/>
      <c r="M4" s="34"/>
      <c r="N4" s="36"/>
      <c r="O4" s="34"/>
      <c r="P4" s="34"/>
      <c r="Q4" s="34"/>
      <c r="R4" s="34"/>
      <c r="S4" s="34"/>
      <c r="T4" s="34"/>
      <c r="U4" s="34"/>
      <c r="V4" s="37"/>
      <c r="W4" s="33"/>
      <c r="X4" s="33"/>
      <c r="Y4" s="33"/>
      <c r="Z4"/>
      <c r="AB4" s="34"/>
      <c r="AC4" s="34"/>
      <c r="AI4"/>
      <c r="AJ4" s="33"/>
    </row>
    <row r="5" spans="3:36" ht="15">
      <c r="C5" s="28"/>
      <c r="D5" s="28"/>
      <c r="E5" s="32"/>
      <c r="F5" s="29"/>
      <c r="G5" s="33"/>
      <c r="H5" s="33"/>
      <c r="I5" s="35"/>
      <c r="J5" s="35"/>
      <c r="K5" s="34"/>
      <c r="L5" s="34"/>
      <c r="M5" s="34"/>
      <c r="N5" s="36"/>
      <c r="O5" s="34"/>
      <c r="P5" s="34"/>
      <c r="Q5" s="34"/>
      <c r="R5" s="34"/>
      <c r="S5" s="34"/>
      <c r="T5" s="34"/>
      <c r="U5" s="34"/>
      <c r="V5" s="33"/>
      <c r="W5" s="33"/>
      <c r="X5" s="33"/>
      <c r="Y5" s="33"/>
      <c r="Z5"/>
      <c r="AB5" s="34"/>
      <c r="AC5" s="34"/>
      <c r="AI5"/>
      <c r="AJ5" s="33"/>
    </row>
    <row r="6" spans="3:36" ht="15">
      <c r="C6" s="28"/>
      <c r="D6" s="28"/>
      <c r="E6" s="32"/>
      <c r="F6" s="29"/>
      <c r="G6" s="33"/>
      <c r="H6" s="33"/>
      <c r="I6" s="35"/>
      <c r="J6" s="35"/>
      <c r="K6" s="34"/>
      <c r="L6" s="34"/>
      <c r="M6" s="34"/>
      <c r="N6" s="36"/>
      <c r="O6" s="34"/>
      <c r="P6" s="34"/>
      <c r="Q6" s="34"/>
      <c r="R6" s="34"/>
      <c r="S6" s="34"/>
      <c r="T6" s="34"/>
      <c r="U6" s="34"/>
      <c r="V6" s="33"/>
      <c r="W6" s="33"/>
      <c r="X6" s="33"/>
      <c r="Y6" s="33"/>
      <c r="Z6"/>
      <c r="AB6" s="34"/>
      <c r="AC6" s="34"/>
      <c r="AI6"/>
      <c r="AJ6" s="33"/>
    </row>
    <row r="7" spans="3:36" ht="15">
      <c r="C7" s="33"/>
      <c r="D7" s="34"/>
      <c r="E7" s="34"/>
      <c r="F7" s="36"/>
      <c r="G7" s="33"/>
      <c r="H7" s="36"/>
      <c r="I7" s="35"/>
      <c r="J7" s="35"/>
      <c r="K7" s="34"/>
      <c r="L7" s="34"/>
      <c r="M7" s="34"/>
      <c r="N7" s="36"/>
      <c r="O7" s="34"/>
      <c r="P7" s="34"/>
      <c r="Q7" s="34"/>
      <c r="R7" s="34"/>
      <c r="S7" s="34"/>
      <c r="T7" s="34"/>
      <c r="U7" s="34"/>
      <c r="V7" s="37"/>
      <c r="W7" s="37"/>
      <c r="X7" s="37"/>
      <c r="Y7" s="37"/>
      <c r="Z7"/>
      <c r="AB7" s="34"/>
      <c r="AC7" s="34"/>
      <c r="AI7"/>
      <c r="AJ7" s="38"/>
    </row>
    <row r="8" spans="9:36" ht="15"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/>
      <c r="AB8" s="34"/>
      <c r="AC8" s="34"/>
      <c r="AI8"/>
      <c r="AJ8"/>
    </row>
    <row r="9" spans="13:15" ht="12.75">
      <c r="M9" s="1"/>
      <c r="N9" s="1"/>
      <c r="O9" s="1"/>
    </row>
    <row r="10" spans="13:15" ht="12.75">
      <c r="M10" s="1"/>
      <c r="N10" s="1"/>
      <c r="O10" s="1"/>
    </row>
    <row r="11" spans="26:28" ht="12.75">
      <c r="Z11" s="1" t="s">
        <v>8</v>
      </c>
      <c r="AA11" s="1" t="s">
        <v>6</v>
      </c>
      <c r="AB11" s="39" t="s">
        <v>2</v>
      </c>
    </row>
    <row r="12" spans="4:28" ht="18">
      <c r="D12" s="43" t="s">
        <v>18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1" t="s">
        <v>7</v>
      </c>
      <c r="AA12" s="1" t="s">
        <v>7</v>
      </c>
      <c r="AB12" s="40"/>
    </row>
    <row r="13" spans="6:28" ht="18">
      <c r="F13" s="3"/>
      <c r="G13" s="3"/>
      <c r="H13" s="3"/>
      <c r="I13" s="3"/>
      <c r="J13" s="3"/>
      <c r="K13" s="3"/>
      <c r="L13" s="3"/>
      <c r="M13" s="3"/>
      <c r="N13" s="3" t="s">
        <v>19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B13" s="6"/>
    </row>
    <row r="14" spans="6:28" ht="18">
      <c r="F14" s="3"/>
      <c r="G14" s="3"/>
      <c r="H14" s="3"/>
      <c r="I14" s="3"/>
      <c r="J14" s="3"/>
      <c r="K14" s="3"/>
      <c r="L14" s="3"/>
      <c r="M14" s="3"/>
      <c r="N14" s="3" t="s">
        <v>11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B14" s="6"/>
    </row>
    <row r="15" ht="13.5" thickBot="1"/>
    <row r="16" spans="2:25" ht="12.75">
      <c r="B16" s="1">
        <f>Y16+1/1440</f>
        <v>0.7868055555555552</v>
      </c>
      <c r="C16" s="1">
        <f>X16+2/1440</f>
        <v>0.7326388888888887</v>
      </c>
      <c r="D16" s="1">
        <f>E16+81/1440</f>
        <v>0.6715277777777778</v>
      </c>
      <c r="E16" s="1">
        <f>F16+81/1440</f>
        <v>0.6152777777777778</v>
      </c>
      <c r="F16" s="1">
        <v>0.5590277777777778</v>
      </c>
      <c r="G16" s="22" t="s">
        <v>0</v>
      </c>
      <c r="H16" s="1">
        <f>S16+1/1440</f>
        <v>0.42152777777777783</v>
      </c>
      <c r="I16" s="1">
        <f>J16+86/1440</f>
        <v>0.36597222222222225</v>
      </c>
      <c r="J16" s="1">
        <f>K16+81/1440</f>
        <v>0.30625</v>
      </c>
      <c r="K16" s="1">
        <v>0.25</v>
      </c>
      <c r="L16" s="27">
        <f>K16-16/1440</f>
        <v>0.2388888888888889</v>
      </c>
      <c r="N16" s="16" t="s">
        <v>9</v>
      </c>
      <c r="O16" s="16" t="s">
        <v>5</v>
      </c>
      <c r="Q16" s="1">
        <f>Q17+14/1440</f>
        <v>0.30486111111111114</v>
      </c>
      <c r="R16" s="1">
        <f aca="true" t="shared" si="0" ref="R16:W16">R17+14/1440</f>
        <v>0.36111111111111116</v>
      </c>
      <c r="S16" s="1">
        <f t="shared" si="0"/>
        <v>0.4208333333333334</v>
      </c>
      <c r="T16" s="1">
        <f t="shared" si="0"/>
        <v>0.47569444444444453</v>
      </c>
      <c r="V16" s="1">
        <f t="shared" si="0"/>
        <v>0.6138888888888887</v>
      </c>
      <c r="W16" s="1">
        <f t="shared" si="0"/>
        <v>0.6701388888888887</v>
      </c>
      <c r="X16" s="1">
        <f>X17+14/1440</f>
        <v>0.7312499999999998</v>
      </c>
      <c r="Y16" s="1">
        <f>Y17+14/1440</f>
        <v>0.7861111111111108</v>
      </c>
    </row>
    <row r="17" spans="2:25" ht="13.5" thickBot="1">
      <c r="B17" s="1">
        <f>B16+14/1440</f>
        <v>0.7965277777777774</v>
      </c>
      <c r="C17" s="1">
        <f>C16+14/1440</f>
        <v>0.7423611111111109</v>
      </c>
      <c r="D17" s="1">
        <f>D16+14/1440</f>
        <v>0.68125</v>
      </c>
      <c r="E17" s="1">
        <f>E16+14/1440</f>
        <v>0.625</v>
      </c>
      <c r="F17" s="1">
        <f>F16+14/1440</f>
        <v>0.56875</v>
      </c>
      <c r="G17" s="23">
        <f>F16-T16</f>
        <v>0.08333333333333326</v>
      </c>
      <c r="H17" s="1">
        <f>H16+14/1440</f>
        <v>0.4312500000000001</v>
      </c>
      <c r="I17" s="1">
        <f>I16+14/1440</f>
        <v>0.3756944444444445</v>
      </c>
      <c r="J17" s="1">
        <f>J16+14/1440</f>
        <v>0.31597222222222227</v>
      </c>
      <c r="K17" s="1">
        <f>K16+14/1440</f>
        <v>0.25972222222222224</v>
      </c>
      <c r="M17" s="16" t="s">
        <v>5</v>
      </c>
      <c r="N17" s="16" t="s">
        <v>3</v>
      </c>
      <c r="O17" s="16" t="s">
        <v>13</v>
      </c>
      <c r="Q17" s="1">
        <f>Q18+10/1440</f>
        <v>0.2951388888888889</v>
      </c>
      <c r="R17" s="1">
        <f aca="true" t="shared" si="1" ref="R17:W17">R18+10/1440</f>
        <v>0.3513888888888889</v>
      </c>
      <c r="S17" s="1">
        <f t="shared" si="1"/>
        <v>0.41111111111111115</v>
      </c>
      <c r="T17" s="1">
        <f t="shared" si="1"/>
        <v>0.4659722222222223</v>
      </c>
      <c r="V17" s="1">
        <f t="shared" si="1"/>
        <v>0.6041666666666665</v>
      </c>
      <c r="W17" s="1">
        <f t="shared" si="1"/>
        <v>0.6604166666666665</v>
      </c>
      <c r="X17" s="1">
        <f>X18+10/1440</f>
        <v>0.7215277777777777</v>
      </c>
      <c r="Y17" s="1">
        <f>Y18+10/1440</f>
        <v>0.7763888888888886</v>
      </c>
    </row>
    <row r="18" spans="2:28" ht="13.5" thickBot="1">
      <c r="B18" s="1">
        <f>B17+10/1440</f>
        <v>0.8034722222222218</v>
      </c>
      <c r="C18" s="1">
        <f>C17+10/1440</f>
        <v>0.7493055555555553</v>
      </c>
      <c r="D18" s="1">
        <f>D17+10/1440</f>
        <v>0.6881944444444444</v>
      </c>
      <c r="E18" s="1">
        <f>E17+10/1440</f>
        <v>0.6319444444444444</v>
      </c>
      <c r="F18" s="1">
        <f>F17+10/1440</f>
        <v>0.5756944444444444</v>
      </c>
      <c r="H18" s="1">
        <f>H17+10/1440</f>
        <v>0.4381944444444445</v>
      </c>
      <c r="I18" s="1">
        <f>I17+10/1440</f>
        <v>0.3826388888888889</v>
      </c>
      <c r="J18" s="1">
        <f>J17+10/1440</f>
        <v>0.3229166666666667</v>
      </c>
      <c r="K18" s="1">
        <f>K17+10/1440</f>
        <v>0.26666666666666666</v>
      </c>
      <c r="M18" s="16" t="s">
        <v>13</v>
      </c>
      <c r="N18" s="16" t="s">
        <v>1</v>
      </c>
      <c r="O18" s="17" t="s">
        <v>5</v>
      </c>
      <c r="Q18" s="1">
        <f>Q19+14/1440</f>
        <v>0.2881944444444445</v>
      </c>
      <c r="R18" s="1">
        <f aca="true" t="shared" si="2" ref="R18:W18">R19+14/1440</f>
        <v>0.3444444444444445</v>
      </c>
      <c r="S18" s="1">
        <f t="shared" si="2"/>
        <v>0.40416666666666673</v>
      </c>
      <c r="T18" s="1">
        <f t="shared" si="2"/>
        <v>0.45902777777777787</v>
      </c>
      <c r="V18" s="1">
        <f t="shared" si="2"/>
        <v>0.5972222222222221</v>
      </c>
      <c r="W18" s="1">
        <f t="shared" si="2"/>
        <v>0.6534722222222221</v>
      </c>
      <c r="X18" s="1">
        <f>X19+14/1440</f>
        <v>0.7145833333333332</v>
      </c>
      <c r="Y18" s="1">
        <f>Y19+14/1440</f>
        <v>0.7694444444444442</v>
      </c>
      <c r="Z18" s="31">
        <f>B19-G17-K16</f>
        <v>0.47986111111111074</v>
      </c>
      <c r="AA18" s="31">
        <f>AB18-L16-G17</f>
        <v>0.5048611111111106</v>
      </c>
      <c r="AB18" s="1">
        <f>B19+20/1440</f>
        <v>0.8270833333333328</v>
      </c>
    </row>
    <row r="19" spans="1:26" ht="13.5" thickBot="1">
      <c r="A19" s="27" t="s">
        <v>12</v>
      </c>
      <c r="B19" s="1">
        <f>B18+14/1440</f>
        <v>0.813194444444444</v>
      </c>
      <c r="C19" s="1">
        <f>C18+14/1440</f>
        <v>0.7590277777777775</v>
      </c>
      <c r="D19" s="1">
        <f>D18+14/1440</f>
        <v>0.6979166666666666</v>
      </c>
      <c r="E19" s="1">
        <f>E18+14/1440</f>
        <v>0.6416666666666666</v>
      </c>
      <c r="F19" s="1">
        <f>F18+14/1440</f>
        <v>0.5854166666666666</v>
      </c>
      <c r="H19" s="1">
        <f>H18+14/1440</f>
        <v>0.44791666666666674</v>
      </c>
      <c r="I19" s="1">
        <f>I18+14/1440</f>
        <v>0.39236111111111116</v>
      </c>
      <c r="J19" s="1">
        <f>J18+14/1440</f>
        <v>0.33263888888888893</v>
      </c>
      <c r="K19" s="1">
        <f>K18+14/1440</f>
        <v>0.2763888888888889</v>
      </c>
      <c r="M19" s="18" t="s">
        <v>5</v>
      </c>
      <c r="N19" s="16" t="s">
        <v>4</v>
      </c>
      <c r="O19" s="18"/>
      <c r="Q19" s="1">
        <f>K19+3/1440</f>
        <v>0.27847222222222223</v>
      </c>
      <c r="R19" s="1">
        <f>Q19+81/1440</f>
        <v>0.33472222222222225</v>
      </c>
      <c r="S19" s="1">
        <f>R19+86/1440</f>
        <v>0.3944444444444445</v>
      </c>
      <c r="T19" s="1">
        <f>H19+2/1440</f>
        <v>0.4493055555555556</v>
      </c>
      <c r="V19" s="1">
        <f>F19+3/1440</f>
        <v>0.5874999999999999</v>
      </c>
      <c r="W19" s="1">
        <f>V19+81/1440</f>
        <v>0.6437499999999999</v>
      </c>
      <c r="X19" s="1">
        <f>D19+10/1440</f>
        <v>0.704861111111111</v>
      </c>
      <c r="Y19" s="1">
        <f>C19+1/1440</f>
        <v>0.759722222222222</v>
      </c>
      <c r="Z19" s="5"/>
    </row>
    <row r="20" spans="3:26" s="7" customFormat="1" ht="12.75">
      <c r="C20" s="10"/>
      <c r="M20" s="17" t="s">
        <v>14</v>
      </c>
      <c r="N20" s="17"/>
      <c r="O20" s="17" t="s">
        <v>14</v>
      </c>
      <c r="Z20" s="11"/>
    </row>
    <row r="21" spans="3:26" s="7" customFormat="1" ht="12.75">
      <c r="C21" s="10"/>
      <c r="M21" s="17"/>
      <c r="N21" s="17"/>
      <c r="O21" s="17"/>
      <c r="Z21" s="11"/>
    </row>
    <row r="22" spans="3:26" s="7" customFormat="1" ht="12.75">
      <c r="C22" s="10"/>
      <c r="M22" s="17"/>
      <c r="N22" s="17"/>
      <c r="O22" s="17"/>
      <c r="Z22" s="11"/>
    </row>
    <row r="23" spans="3:26" s="7" customFormat="1" ht="12.75">
      <c r="C23" s="10"/>
      <c r="M23" s="17"/>
      <c r="N23" s="16" t="s">
        <v>10</v>
      </c>
      <c r="O23" s="20">
        <v>3.7</v>
      </c>
      <c r="Z23" s="11"/>
    </row>
    <row r="24" spans="3:26" s="7" customFormat="1" ht="12.75">
      <c r="C24" s="10"/>
      <c r="M24" s="20">
        <v>3.7</v>
      </c>
      <c r="N24" s="16" t="s">
        <v>3</v>
      </c>
      <c r="O24" s="20">
        <v>2.5</v>
      </c>
      <c r="Z24" s="11"/>
    </row>
    <row r="25" spans="3:26" s="7" customFormat="1" ht="12.75">
      <c r="C25" s="10"/>
      <c r="M25" s="20">
        <v>2.8</v>
      </c>
      <c r="N25" s="16" t="s">
        <v>1</v>
      </c>
      <c r="O25" s="20">
        <v>5.4</v>
      </c>
      <c r="Y25" s="12"/>
      <c r="Z25" s="13"/>
    </row>
    <row r="26" spans="3:26" s="7" customFormat="1" ht="13.5" thickBot="1">
      <c r="C26" s="10"/>
      <c r="M26" s="21">
        <v>5.4</v>
      </c>
      <c r="N26" s="16" t="s">
        <v>4</v>
      </c>
      <c r="O26" s="21"/>
      <c r="Z26" s="11"/>
    </row>
    <row r="27" spans="3:26" s="7" customFormat="1" ht="12.75">
      <c r="C27" s="10"/>
      <c r="M27" s="17" t="s">
        <v>15</v>
      </c>
      <c r="N27" s="17"/>
      <c r="O27" s="17" t="s">
        <v>16</v>
      </c>
      <c r="Z27" s="11"/>
    </row>
    <row r="28" ht="12.75">
      <c r="Z28" s="5"/>
    </row>
    <row r="29" spans="13:15" ht="12.75">
      <c r="M29" s="17"/>
      <c r="N29" s="16" t="s">
        <v>17</v>
      </c>
      <c r="O29" s="17"/>
    </row>
    <row r="30" spans="3:15" s="7" customFormat="1" ht="12.75">
      <c r="C30" s="10"/>
      <c r="M30" s="17"/>
      <c r="N30" s="17"/>
      <c r="O30" s="17"/>
    </row>
    <row r="31" spans="3:26" s="7" customFormat="1" ht="12.75">
      <c r="C31" s="10"/>
      <c r="E31" s="30"/>
      <c r="M31" s="17"/>
      <c r="N31" s="17"/>
      <c r="O31" s="19"/>
      <c r="Z31" s="15"/>
    </row>
    <row r="32" spans="3:15" s="7" customFormat="1" ht="12.75">
      <c r="C32" s="14"/>
      <c r="E32" s="30"/>
      <c r="M32" s="19"/>
      <c r="N32" s="17"/>
      <c r="O32" s="19"/>
    </row>
    <row r="33" spans="3:15" s="7" customFormat="1" ht="12.75">
      <c r="C33" s="10"/>
      <c r="E33" s="30"/>
      <c r="M33" s="19"/>
      <c r="N33" s="17"/>
      <c r="O33" s="19"/>
    </row>
    <row r="34" spans="3:15" s="7" customFormat="1" ht="12.75">
      <c r="C34" s="10"/>
      <c r="M34" s="19"/>
      <c r="N34" s="17"/>
      <c r="O34" s="17"/>
    </row>
    <row r="35" spans="3:15" s="7" customFormat="1" ht="12.75">
      <c r="C35" s="10"/>
      <c r="M35" s="19"/>
      <c r="N35" s="17"/>
      <c r="O35" s="19"/>
    </row>
    <row r="36" spans="3:15" s="7" customFormat="1" ht="12.75">
      <c r="C36" s="10"/>
      <c r="M36" s="17"/>
      <c r="N36" s="17"/>
      <c r="O36" s="17"/>
    </row>
    <row r="37" spans="3:23" s="7" customFormat="1" ht="12.75">
      <c r="C37" s="1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3:15" s="7" customFormat="1" ht="12.75">
      <c r="C38" s="10"/>
      <c r="M38" s="17"/>
      <c r="N38" s="17"/>
      <c r="O38" s="17"/>
    </row>
    <row r="39" spans="3:26" s="7" customFormat="1" ht="12.75">
      <c r="C39" s="10"/>
      <c r="M39" s="17"/>
      <c r="N39" s="17"/>
      <c r="O39" s="17"/>
      <c r="Z39" s="15"/>
    </row>
    <row r="40" spans="3:8" ht="12.75">
      <c r="C40" s="9"/>
      <c r="H40" s="7"/>
    </row>
    <row r="41" ht="12.75">
      <c r="C41" s="9"/>
    </row>
    <row r="42" ht="12.75">
      <c r="C42" s="9"/>
    </row>
    <row r="43" ht="12.75">
      <c r="C43" s="9"/>
    </row>
    <row r="44" spans="3:15" ht="12.75">
      <c r="C44" s="9"/>
      <c r="M44" s="17"/>
      <c r="O44" s="17"/>
    </row>
    <row r="45" ht="12.75">
      <c r="C45" s="9"/>
    </row>
    <row r="46" spans="3:25" ht="12.75">
      <c r="C46" s="9"/>
      <c r="H46" s="7"/>
      <c r="W46" s="2"/>
      <c r="X46" s="4"/>
      <c r="Y46" s="4"/>
    </row>
    <row r="47" spans="3:25" ht="12.75">
      <c r="C47" s="9"/>
      <c r="H47" s="7"/>
      <c r="X47" s="5"/>
      <c r="Y47" s="5"/>
    </row>
    <row r="48" spans="24:25" ht="12.75">
      <c r="X48" s="5"/>
      <c r="Y48" s="5"/>
    </row>
    <row r="49" spans="24:25" ht="12.75">
      <c r="X49" s="5"/>
      <c r="Y49" s="5"/>
    </row>
    <row r="50" spans="13:25" ht="12.75">
      <c r="M50" s="17"/>
      <c r="N50" s="17"/>
      <c r="O50" s="17"/>
      <c r="X50" s="5"/>
      <c r="Y50" s="5"/>
    </row>
    <row r="51" spans="13:25" ht="12.75">
      <c r="M51" s="17"/>
      <c r="O51" s="17"/>
      <c r="X51" s="5"/>
      <c r="Y51" s="5"/>
    </row>
    <row r="52" spans="17:25" ht="12.75">
      <c r="Q52" s="42"/>
      <c r="R52" s="42"/>
      <c r="S52" s="42"/>
      <c r="T52" s="42"/>
      <c r="U52" s="42"/>
      <c r="V52" s="42"/>
      <c r="W52" s="42"/>
      <c r="X52" s="42"/>
      <c r="Y52" s="42"/>
    </row>
  </sheetData>
  <sheetProtection/>
  <mergeCells count="4">
    <mergeCell ref="AB11:AB12"/>
    <mergeCell ref="M37:W37"/>
    <mergeCell ref="Q52:Y52"/>
    <mergeCell ref="D12:Y12"/>
  </mergeCells>
  <printOptions gridLines="1"/>
  <pageMargins left="0" right="0" top="1.3779527559055118" bottom="0.984251968503937" header="0.5118110236220472" footer="0.5118110236220472"/>
  <pageSetup blackAndWhite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3"/>
  <sheetViews>
    <sheetView tabSelected="1" zoomScalePageLayoutView="0" workbookViewId="0" topLeftCell="A1">
      <selection activeCell="B2" sqref="B2:K7"/>
    </sheetView>
  </sheetViews>
  <sheetFormatPr defaultColWidth="8.875" defaultRowHeight="12.75"/>
  <cols>
    <col min="1" max="1" width="3.00390625" style="1" bestFit="1" customWidth="1"/>
    <col min="2" max="2" width="5.625" style="1" bestFit="1" customWidth="1"/>
    <col min="3" max="3" width="5.625" style="8" bestFit="1" customWidth="1"/>
    <col min="4" max="4" width="5.625" style="1" bestFit="1" customWidth="1"/>
    <col min="5" max="5" width="6.125" style="1" customWidth="1"/>
    <col min="6" max="7" width="5.625" style="1" bestFit="1" customWidth="1"/>
    <col min="8" max="8" width="6.125" style="1" bestFit="1" customWidth="1"/>
    <col min="9" max="9" width="5.625" style="1" bestFit="1" customWidth="1"/>
    <col min="10" max="12" width="4.375" style="1" customWidth="1"/>
    <col min="13" max="13" width="7.375" style="16" bestFit="1" customWidth="1"/>
    <col min="14" max="14" width="16.75390625" style="16" bestFit="1" customWidth="1"/>
    <col min="15" max="15" width="7.375" style="16" bestFit="1" customWidth="1"/>
    <col min="16" max="16" width="4.375" style="1" customWidth="1"/>
    <col min="17" max="17" width="4.625" style="1" bestFit="1" customWidth="1"/>
    <col min="18" max="24" width="5.625" style="1" bestFit="1" customWidth="1"/>
    <col min="25" max="25" width="5.875" style="1" customWidth="1"/>
    <col min="26" max="26" width="6.375" style="1" bestFit="1" customWidth="1"/>
    <col min="27" max="27" width="6.25390625" style="1" bestFit="1" customWidth="1"/>
    <col min="28" max="28" width="8.375" style="1" customWidth="1"/>
    <col min="29" max="16384" width="8.875" style="1" customWidth="1"/>
  </cols>
  <sheetData>
    <row r="1" spans="3:36" ht="15">
      <c r="C1" s="28"/>
      <c r="D1" s="33"/>
      <c r="E1" s="44"/>
      <c r="F1" s="45"/>
      <c r="G1" s="46"/>
      <c r="H1" s="47"/>
      <c r="I1" s="47"/>
      <c r="J1" s="44"/>
      <c r="K1" s="44"/>
      <c r="L1" s="44"/>
      <c r="M1" s="44"/>
      <c r="N1" s="44"/>
      <c r="O1" s="44"/>
      <c r="P1" s="44"/>
      <c r="Q1" s="44"/>
      <c r="R1" s="45"/>
      <c r="S1" s="45"/>
      <c r="T1"/>
      <c r="W1" s="29"/>
      <c r="AI1"/>
      <c r="AJ1" s="33"/>
    </row>
    <row r="2" spans="3:36" ht="15">
      <c r="C2" s="28"/>
      <c r="D2" s="33"/>
      <c r="E2" s="44"/>
      <c r="F2" s="45"/>
      <c r="G2" s="46"/>
      <c r="H2" s="47"/>
      <c r="I2" s="47"/>
      <c r="J2" s="44"/>
      <c r="K2" s="44"/>
      <c r="L2" s="44"/>
      <c r="M2" s="44"/>
      <c r="N2" s="44"/>
      <c r="O2" s="44"/>
      <c r="P2" s="44"/>
      <c r="Q2" s="44"/>
      <c r="R2" s="45"/>
      <c r="S2" s="45"/>
      <c r="T2"/>
      <c r="U2" s="29"/>
      <c r="V2" s="29"/>
      <c r="W2" s="29"/>
      <c r="X2" s="29"/>
      <c r="Y2" s="29"/>
      <c r="Z2" s="29"/>
      <c r="AE2" s="29"/>
      <c r="AI2"/>
      <c r="AJ2" s="33"/>
    </row>
    <row r="3" spans="3:36" ht="15">
      <c r="C3" s="45"/>
      <c r="D3" s="33"/>
      <c r="E3" s="44"/>
      <c r="F3" s="45"/>
      <c r="G3" s="46"/>
      <c r="H3" s="47"/>
      <c r="I3" s="47"/>
      <c r="J3" s="44"/>
      <c r="K3" s="44"/>
      <c r="L3" s="44"/>
      <c r="M3" s="44"/>
      <c r="N3" s="44"/>
      <c r="O3" s="44"/>
      <c r="P3" s="44"/>
      <c r="Q3" s="44"/>
      <c r="R3" s="45"/>
      <c r="S3" s="45"/>
      <c r="T3"/>
      <c r="U3" s="29"/>
      <c r="V3" s="29"/>
      <c r="W3" s="29"/>
      <c r="X3" s="29"/>
      <c r="Y3" s="29"/>
      <c r="Z3" s="29"/>
      <c r="AE3" s="29"/>
      <c r="AI3"/>
      <c r="AJ3" s="33"/>
    </row>
    <row r="4" spans="3:36" ht="15">
      <c r="C4" s="28"/>
      <c r="D4" s="33"/>
      <c r="E4" s="44"/>
      <c r="F4" s="45"/>
      <c r="G4" s="46"/>
      <c r="H4" s="47"/>
      <c r="I4" s="47"/>
      <c r="J4" s="44"/>
      <c r="K4" s="44"/>
      <c r="L4" s="44"/>
      <c r="M4" s="44"/>
      <c r="N4" s="44"/>
      <c r="O4" s="44"/>
      <c r="P4" s="44"/>
      <c r="Q4" s="44"/>
      <c r="R4" s="45"/>
      <c r="S4" s="45"/>
      <c r="T4"/>
      <c r="U4" s="29"/>
      <c r="V4" s="29"/>
      <c r="W4" s="29"/>
      <c r="X4" s="29"/>
      <c r="Y4" s="29"/>
      <c r="Z4" s="29"/>
      <c r="AE4" s="29"/>
      <c r="AI4"/>
      <c r="AJ4" s="33"/>
    </row>
    <row r="5" spans="3:36" ht="15">
      <c r="C5" s="28"/>
      <c r="D5" s="33"/>
      <c r="E5" s="44"/>
      <c r="F5" s="45"/>
      <c r="G5" s="33"/>
      <c r="H5" s="47"/>
      <c r="I5" s="47"/>
      <c r="J5" s="44"/>
      <c r="K5" s="44"/>
      <c r="L5" s="44"/>
      <c r="M5" s="44"/>
      <c r="N5" s="44"/>
      <c r="O5" s="44"/>
      <c r="P5" s="44"/>
      <c r="Q5" s="44"/>
      <c r="R5" s="45"/>
      <c r="S5" s="45"/>
      <c r="T5"/>
      <c r="U5" s="29"/>
      <c r="V5" s="29"/>
      <c r="W5" s="29"/>
      <c r="X5" s="29"/>
      <c r="Y5" s="29"/>
      <c r="Z5" s="29"/>
      <c r="AE5" s="29"/>
      <c r="AI5"/>
      <c r="AJ5" s="33"/>
    </row>
    <row r="6" spans="3:36" ht="15">
      <c r="C6" s="28"/>
      <c r="D6" s="48"/>
      <c r="E6" s="48"/>
      <c r="F6" s="45"/>
      <c r="G6" s="33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/>
      <c r="U6" s="29"/>
      <c r="V6" s="29"/>
      <c r="W6" s="29"/>
      <c r="X6" s="29"/>
      <c r="Y6" s="29"/>
      <c r="Z6" s="29"/>
      <c r="AE6" s="29"/>
      <c r="AI6"/>
      <c r="AJ6" s="38"/>
    </row>
    <row r="7" spans="9:36" ht="12.75"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AA7" s="49"/>
      <c r="AC7" s="49"/>
      <c r="AI7"/>
      <c r="AJ7"/>
    </row>
    <row r="8" spans="13:15" ht="12.75">
      <c r="M8" s="1"/>
      <c r="N8" s="1"/>
      <c r="O8" s="1"/>
    </row>
    <row r="9" spans="13:15" ht="12.75">
      <c r="M9" s="1"/>
      <c r="N9" s="1"/>
      <c r="O9" s="1"/>
    </row>
    <row r="10" spans="26:28" ht="12.75">
      <c r="Z10" s="1" t="s">
        <v>8</v>
      </c>
      <c r="AA10" s="1" t="s">
        <v>6</v>
      </c>
      <c r="AB10" s="39" t="s">
        <v>2</v>
      </c>
    </row>
    <row r="11" spans="4:28" ht="18">
      <c r="D11" s="43" t="s">
        <v>20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" t="s">
        <v>7</v>
      </c>
      <c r="AA11" s="1" t="s">
        <v>7</v>
      </c>
      <c r="AB11" s="40"/>
    </row>
    <row r="12" spans="6:28" ht="18">
      <c r="F12" s="3"/>
      <c r="G12" s="3"/>
      <c r="H12" s="3"/>
      <c r="I12" s="3"/>
      <c r="J12" s="50" t="s">
        <v>21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B12" s="6"/>
    </row>
    <row r="13" spans="6:28" ht="18">
      <c r="F13" s="3"/>
      <c r="G13" s="3"/>
      <c r="H13" s="3"/>
      <c r="I13" s="3"/>
      <c r="J13" s="3"/>
      <c r="K13" s="3"/>
      <c r="L13" s="3"/>
      <c r="M13" s="3"/>
      <c r="N13" s="3" t="s">
        <v>11</v>
      </c>
      <c r="O13" s="3"/>
      <c r="P13" s="51" t="s">
        <v>22</v>
      </c>
      <c r="Q13" s="3"/>
      <c r="R13" s="3"/>
      <c r="S13" s="3"/>
      <c r="T13" s="3"/>
      <c r="U13" s="3"/>
      <c r="V13" s="3"/>
      <c r="W13" s="3"/>
      <c r="X13" s="3"/>
      <c r="Y13" s="3"/>
      <c r="AB13" s="6"/>
    </row>
    <row r="14" ht="13.5" thickBot="1"/>
    <row r="15" spans="2:26" ht="12.75">
      <c r="B15" s="27"/>
      <c r="D15" s="27">
        <f>E15+108/1440</f>
        <v>0.7812499999999999</v>
      </c>
      <c r="E15" s="27">
        <f>F15+108/1440</f>
        <v>0.7062499999999999</v>
      </c>
      <c r="F15" s="27">
        <f>G15+108/1440</f>
        <v>0.63125</v>
      </c>
      <c r="G15" s="27">
        <v>0.55625</v>
      </c>
      <c r="H15" s="22" t="s">
        <v>0</v>
      </c>
      <c r="I15" s="27">
        <f>J15+108/1440</f>
        <v>0.4</v>
      </c>
      <c r="J15" s="27">
        <f>K15+108/1440</f>
        <v>0.325</v>
      </c>
      <c r="K15" s="27">
        <v>0.25</v>
      </c>
      <c r="L15" s="27">
        <f>K15-16/1440</f>
        <v>0.2388888888888889</v>
      </c>
      <c r="N15" s="16" t="s">
        <v>9</v>
      </c>
      <c r="O15" s="52">
        <v>14</v>
      </c>
      <c r="Q15" s="1">
        <f>Q16+14/1440</f>
        <v>0.32291666666666674</v>
      </c>
      <c r="R15" s="1">
        <f aca="true" t="shared" si="0" ref="R15:W15">R16+14/1440</f>
        <v>0.39791666666666675</v>
      </c>
      <c r="S15" s="1">
        <f t="shared" si="0"/>
        <v>0.47291666666666676</v>
      </c>
      <c r="U15" s="1">
        <f t="shared" si="0"/>
        <v>0.6291666666666664</v>
      </c>
      <c r="V15" s="1">
        <f t="shared" si="0"/>
        <v>0.7041666666666664</v>
      </c>
      <c r="W15" s="1">
        <f t="shared" si="0"/>
        <v>0.7791666666666663</v>
      </c>
      <c r="Z15" s="27"/>
    </row>
    <row r="16" spans="3:28" ht="13.5" thickBot="1">
      <c r="C16" s="8" t="s">
        <v>23</v>
      </c>
      <c r="D16" s="1">
        <f>D15+14/1440</f>
        <v>0.7909722222222221</v>
      </c>
      <c r="E16" s="1">
        <f>E15+14/1440</f>
        <v>0.7159722222222221</v>
      </c>
      <c r="F16" s="1">
        <f>F15+14/1440</f>
        <v>0.6409722222222222</v>
      </c>
      <c r="G16" s="1">
        <f>G15+14/1440</f>
        <v>0.5659722222222222</v>
      </c>
      <c r="H16" s="23">
        <f>G15-S15</f>
        <v>0.08333333333333326</v>
      </c>
      <c r="I16" s="1">
        <f>I15+14/1440</f>
        <v>0.40972222222222227</v>
      </c>
      <c r="J16" s="1">
        <f>J15+14/1440</f>
        <v>0.33472222222222225</v>
      </c>
      <c r="K16" s="1">
        <f>K15+14/1440</f>
        <v>0.25972222222222224</v>
      </c>
      <c r="M16" s="53">
        <v>14</v>
      </c>
      <c r="N16" s="16" t="s">
        <v>3</v>
      </c>
      <c r="O16" s="52">
        <v>23</v>
      </c>
      <c r="Q16" s="1">
        <f>Q18+23/1440</f>
        <v>0.3131944444444445</v>
      </c>
      <c r="R16" s="1">
        <f>R18+23/1440</f>
        <v>0.3881944444444445</v>
      </c>
      <c r="S16" s="1">
        <f>S18+23/1440</f>
        <v>0.4631944444444445</v>
      </c>
      <c r="U16" s="1">
        <f>U18+23/1440</f>
        <v>0.6194444444444442</v>
      </c>
      <c r="V16" s="1">
        <f>V18+23/1440</f>
        <v>0.6944444444444442</v>
      </c>
      <c r="W16" s="1">
        <f>W18+23/1440</f>
        <v>0.7694444444444442</v>
      </c>
      <c r="Z16" s="27"/>
      <c r="AB16" s="1">
        <f>D16+15/1440</f>
        <v>0.8013888888888887</v>
      </c>
    </row>
    <row r="17" spans="5:26" ht="12.75">
      <c r="E17" s="1">
        <f>E16+20/1440</f>
        <v>0.729861111111111</v>
      </c>
      <c r="F17" s="1">
        <f>F16+20/1440</f>
        <v>0.654861111111111</v>
      </c>
      <c r="G17" s="1">
        <f>G16+20/1440</f>
        <v>0.579861111111111</v>
      </c>
      <c r="H17" s="54"/>
      <c r="I17" s="1">
        <f>I16+20/1440</f>
        <v>0.42361111111111116</v>
      </c>
      <c r="J17" s="1">
        <f>J16+20/1440</f>
        <v>0.34861111111111115</v>
      </c>
      <c r="K17" s="1">
        <f>K16+20/1440</f>
        <v>0.27361111111111114</v>
      </c>
      <c r="M17" s="53">
        <v>20</v>
      </c>
      <c r="N17" s="16" t="s">
        <v>24</v>
      </c>
      <c r="O17" s="52">
        <v>4</v>
      </c>
      <c r="Q17" s="1">
        <f>Q18+3/1440</f>
        <v>0.2993055555555556</v>
      </c>
      <c r="R17" s="1">
        <f aca="true" t="shared" si="1" ref="R17:W17">R18+3/1440</f>
        <v>0.3743055555555556</v>
      </c>
      <c r="S17" s="1">
        <f t="shared" si="1"/>
        <v>0.4493055555555556</v>
      </c>
      <c r="U17" s="1">
        <f t="shared" si="1"/>
        <v>0.6055555555555554</v>
      </c>
      <c r="V17" s="1">
        <f t="shared" si="1"/>
        <v>0.6805555555555554</v>
      </c>
      <c r="W17" s="1">
        <f t="shared" si="1"/>
        <v>0.7555555555555553</v>
      </c>
      <c r="Z17" s="27"/>
    </row>
    <row r="18" spans="5:23" ht="12.75">
      <c r="E18" s="1">
        <f>E17+3/1440</f>
        <v>0.7319444444444443</v>
      </c>
      <c r="F18" s="1">
        <f>F17+3/1440</f>
        <v>0.6569444444444443</v>
      </c>
      <c r="G18" s="1">
        <f>G17+3/1440</f>
        <v>0.5819444444444444</v>
      </c>
      <c r="I18" s="1">
        <f>I17+3/1440</f>
        <v>0.4256944444444445</v>
      </c>
      <c r="J18" s="1">
        <f>J17+3/1440</f>
        <v>0.3506944444444445</v>
      </c>
      <c r="K18" s="1">
        <f>K17+3/1440</f>
        <v>0.27569444444444446</v>
      </c>
      <c r="M18" s="53">
        <v>3</v>
      </c>
      <c r="N18" s="16" t="s">
        <v>1</v>
      </c>
      <c r="O18" s="52">
        <v>10</v>
      </c>
      <c r="Q18" s="1">
        <f>Q19+14/1440</f>
        <v>0.2972222222222223</v>
      </c>
      <c r="R18" s="1">
        <f aca="true" t="shared" si="2" ref="R18:W18">R19+14/1440</f>
        <v>0.3722222222222223</v>
      </c>
      <c r="S18" s="1">
        <f t="shared" si="2"/>
        <v>0.4472222222222223</v>
      </c>
      <c r="U18" s="1">
        <f t="shared" si="2"/>
        <v>0.6034722222222221</v>
      </c>
      <c r="V18" s="1">
        <f t="shared" si="2"/>
        <v>0.678472222222222</v>
      </c>
      <c r="W18" s="1">
        <f t="shared" si="2"/>
        <v>0.753472222222222</v>
      </c>
    </row>
    <row r="19" spans="5:26" ht="13.5" thickBot="1">
      <c r="E19" s="1">
        <f>E18+14/1440</f>
        <v>0.7416666666666665</v>
      </c>
      <c r="F19" s="1">
        <f>F18+14/1440</f>
        <v>0.6666666666666665</v>
      </c>
      <c r="G19" s="1">
        <f>G18+14/1440</f>
        <v>0.5916666666666666</v>
      </c>
      <c r="I19" s="1">
        <f>I18+14/1440</f>
        <v>0.43541666666666673</v>
      </c>
      <c r="J19" s="1">
        <f>J18+14/1440</f>
        <v>0.3604166666666667</v>
      </c>
      <c r="K19" s="1">
        <f>K18+14/1440</f>
        <v>0.2854166666666667</v>
      </c>
      <c r="M19" s="55">
        <v>14</v>
      </c>
      <c r="N19" s="16" t="s">
        <v>4</v>
      </c>
      <c r="O19" s="18"/>
      <c r="Q19" s="27">
        <f>K19+3/1440</f>
        <v>0.28750000000000003</v>
      </c>
      <c r="R19" s="27">
        <f>Q19+108/1440</f>
        <v>0.36250000000000004</v>
      </c>
      <c r="S19" s="27">
        <f>R19+108/1440</f>
        <v>0.43750000000000006</v>
      </c>
      <c r="U19" s="27">
        <f>G19+3/1440</f>
        <v>0.5937499999999999</v>
      </c>
      <c r="V19" s="27">
        <f>U19+108/1440</f>
        <v>0.6687499999999998</v>
      </c>
      <c r="W19" s="27">
        <f>V19+108/1440</f>
        <v>0.7437499999999998</v>
      </c>
      <c r="X19" s="27"/>
      <c r="Y19" s="27"/>
      <c r="Z19" s="5"/>
    </row>
    <row r="20" spans="3:26" s="7" customFormat="1" ht="12.75">
      <c r="C20" s="10"/>
      <c r="M20" s="53">
        <f>SUM(M16:M19)</f>
        <v>51</v>
      </c>
      <c r="N20" s="17"/>
      <c r="O20" s="53">
        <f>SUM(O15:O19)</f>
        <v>51</v>
      </c>
      <c r="Z20" s="11"/>
    </row>
    <row r="21" spans="3:26" s="7" customFormat="1" ht="12.75">
      <c r="C21" s="10"/>
      <c r="M21" s="17"/>
      <c r="N21" s="17"/>
      <c r="O21" s="17"/>
      <c r="Z21" s="11"/>
    </row>
    <row r="22" spans="3:30" s="7" customFormat="1" ht="12.75">
      <c r="C22" s="1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3:30" s="7" customFormat="1" ht="12.75">
      <c r="C23" s="1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3:30" s="7" customFormat="1" ht="12.75">
      <c r="C24" s="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3:30" s="7" customFormat="1" ht="12.75">
      <c r="C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3:30" s="7" customFormat="1" ht="12.75">
      <c r="C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3:30" s="7" customFormat="1" ht="12.75">
      <c r="C27" s="10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2:30" s="7" customFormat="1" ht="12.75">
      <c r="B28" s="27"/>
      <c r="C28" s="8"/>
      <c r="D28" s="1"/>
      <c r="E28" s="1"/>
      <c r="F28" s="27"/>
      <c r="G28" s="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2:30" ht="12.75"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2.75">
      <c r="B30" s="2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3:30" s="7" customFormat="1" ht="12.75">
      <c r="C31" s="10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2:30" s="7" customFormat="1" ht="12.75"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2:30" s="7" customFormat="1" ht="12.75"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2:30" s="7" customFormat="1" ht="12.75"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2:15" s="7" customFormat="1" ht="12.75">
      <c r="B35" s="54"/>
      <c r="F35" s="54"/>
      <c r="G35" s="54"/>
      <c r="M35" s="19"/>
      <c r="N35" s="17"/>
      <c r="O35" s="17"/>
    </row>
    <row r="36" spans="6:15" s="7" customFormat="1" ht="12.75">
      <c r="F36" s="56"/>
      <c r="G36" s="57"/>
      <c r="M36" s="19"/>
      <c r="N36" s="17"/>
      <c r="O36" s="19"/>
    </row>
    <row r="37" spans="3:15" s="7" customFormat="1" ht="12.75">
      <c r="C37" s="10"/>
      <c r="M37" s="17"/>
      <c r="N37" s="17"/>
      <c r="O37" s="17"/>
    </row>
    <row r="38" spans="3:23" s="7" customFormat="1" ht="12.75">
      <c r="C38" s="10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3:15" s="7" customFormat="1" ht="12.75">
      <c r="C39" s="10"/>
      <c r="M39" s="17"/>
      <c r="N39" s="17"/>
      <c r="O39" s="17"/>
    </row>
    <row r="40" spans="3:26" s="7" customFormat="1" ht="12.75">
      <c r="C40" s="10"/>
      <c r="M40" s="17"/>
      <c r="N40" s="17"/>
      <c r="O40" s="17"/>
      <c r="Z40" s="15"/>
    </row>
    <row r="41" spans="3:8" ht="12.75">
      <c r="C41" s="9"/>
      <c r="H41" s="7"/>
    </row>
    <row r="42" ht="12.75">
      <c r="C42" s="9"/>
    </row>
    <row r="43" ht="12.75">
      <c r="C43" s="9"/>
    </row>
    <row r="44" ht="12.75">
      <c r="C44" s="9"/>
    </row>
    <row r="45" spans="3:15" ht="12.75">
      <c r="C45" s="9"/>
      <c r="M45" s="17"/>
      <c r="O45" s="17"/>
    </row>
    <row r="46" ht="12.75">
      <c r="C46" s="9"/>
    </row>
    <row r="47" spans="3:25" ht="12.75">
      <c r="C47" s="9"/>
      <c r="H47" s="7"/>
      <c r="W47" s="2"/>
      <c r="X47" s="4"/>
      <c r="Y47" s="4"/>
    </row>
    <row r="48" spans="3:25" ht="12.75">
      <c r="C48" s="9"/>
      <c r="H48" s="7"/>
      <c r="X48" s="5"/>
      <c r="Y48" s="5"/>
    </row>
    <row r="49" spans="24:25" ht="12.75">
      <c r="X49" s="5"/>
      <c r="Y49" s="5"/>
    </row>
    <row r="50" spans="24:25" ht="12.75">
      <c r="X50" s="5"/>
      <c r="Y50" s="5"/>
    </row>
    <row r="51" spans="13:25" ht="12.75">
      <c r="M51" s="17"/>
      <c r="N51" s="17"/>
      <c r="O51" s="17"/>
      <c r="X51" s="5"/>
      <c r="Y51" s="5"/>
    </row>
    <row r="52" spans="13:25" ht="12.75">
      <c r="M52" s="17"/>
      <c r="O52" s="17"/>
      <c r="X52" s="5"/>
      <c r="Y52" s="5"/>
    </row>
    <row r="53" spans="17:25" ht="12.75">
      <c r="Q53" s="42"/>
      <c r="R53" s="42"/>
      <c r="S53" s="42"/>
      <c r="T53" s="42"/>
      <c r="U53" s="42"/>
      <c r="V53" s="42"/>
      <c r="W53" s="42"/>
      <c r="X53" s="42"/>
      <c r="Y53" s="42"/>
    </row>
  </sheetData>
  <sheetProtection/>
  <mergeCells count="3">
    <mergeCell ref="AB10:AB11"/>
    <mergeCell ref="D11:Y11"/>
    <mergeCell ref="Q53:Y53"/>
  </mergeCells>
  <printOptions gridLines="1"/>
  <pageMargins left="0" right="0" top="1.3779527559055118" bottom="0.984251968503937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траспорта и связи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 &amp; И</dc:creator>
  <cp:keywords/>
  <dc:description/>
  <cp:lastModifiedBy>Соколова</cp:lastModifiedBy>
  <cp:lastPrinted>2014-12-31T10:29:22Z</cp:lastPrinted>
  <dcterms:created xsi:type="dcterms:W3CDTF">2000-08-17T05:18:52Z</dcterms:created>
  <dcterms:modified xsi:type="dcterms:W3CDTF">2017-04-25T12:37:42Z</dcterms:modified>
  <cp:category/>
  <cp:version/>
  <cp:contentType/>
  <cp:contentStatus/>
</cp:coreProperties>
</file>